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 and Covering Materials" sheetId="1" r:id="rId1"/>
    <sheet name="Rigging Materials" sheetId="2" r:id="rId2"/>
    <sheet name="Misc" sheetId="3" r:id="rId3"/>
  </sheets>
  <definedNames>
    <definedName name="BalsaRite_Adhesive">'Sheet and Covering Materials'!#REF!</definedName>
    <definedName name="HTML_CodePage" localSheetId="0" hidden="1">1252</definedName>
    <definedName name="HTML_Control" localSheetId="0" hidden="1">{"'Sheet and Covering Materials'!$A$1:$I$42","'Sheet and Covering Materials'!$A$1:$I$24","'Sheet and Covering Materials'!$A$1:$I$35"}</definedName>
    <definedName name="HTML_Description" localSheetId="0" hidden="1">""</definedName>
    <definedName name="HTML_Email" localSheetId="0" hidden="1">"Joel.Foner@fonerassoc.com"</definedName>
    <definedName name="HTML_Header" localSheetId="0" hidden="1">"Sheet and Covering Weights"</definedName>
    <definedName name="HTML_LastUpdate" localSheetId="0" hidden="1">"1/3/98"</definedName>
    <definedName name="HTML_LineAfter" localSheetId="0" hidden="1">TRUE</definedName>
    <definedName name="HTML_LineBefore" localSheetId="0" hidden="1">TRUE</definedName>
    <definedName name="HTML_Name" localSheetId="0" hidden="1">"Joel A. Foner"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"E:\Data\CurJF\JFRC\rcweights4.htm"</definedName>
    <definedName name="HTML_Title" localSheetId="0" hidden="1">"Sheet and Covering Weights"</definedName>
    <definedName name="MicaFilm_Clear_White">'Sheet and Covering Materials'!$C$28</definedName>
    <definedName name="MicaFilm_Trans_Red">'Sheet and Covering Materials'!$C$25</definedName>
    <definedName name="Reference_Low_Weight">'Sheet and Covering Materials'!$C$29</definedName>
  </definedNames>
  <calcPr fullCalcOnLoad="1"/>
</workbook>
</file>

<file path=xl/sharedStrings.xml><?xml version="1.0" encoding="utf-8"?>
<sst xmlns="http://schemas.openxmlformats.org/spreadsheetml/2006/main" count="72" uniqueCount="53">
  <si>
    <t>Product</t>
  </si>
  <si>
    <t>gm/Sq Foot</t>
  </si>
  <si>
    <t>Relative Weight</t>
  </si>
  <si>
    <t>gm/Sq Inch</t>
  </si>
  <si>
    <t>oz/Sq Inch</t>
  </si>
  <si>
    <t>oz/Sq Foot</t>
  </si>
  <si>
    <t>gm/Sq Yard</t>
  </si>
  <si>
    <t>oz/Sq Yard</t>
  </si>
  <si>
    <t>1/4" plywood</t>
  </si>
  <si>
    <t>5-ply</t>
  </si>
  <si>
    <t>1/8" plywood</t>
  </si>
  <si>
    <t>CG 1/4" Foam</t>
  </si>
  <si>
    <t>1/16" plywood</t>
  </si>
  <si>
    <t>Dubro 1/4" Foam</t>
  </si>
  <si>
    <t>1/32" plywood</t>
  </si>
  <si>
    <t>6 lb Balsa x 1/4"</t>
  </si>
  <si>
    <t>4 lb Balsa x 1/4"</t>
  </si>
  <si>
    <t>6 lb Balsa x 1/8"</t>
  </si>
  <si>
    <t>4 lb Balsa x 1/8"</t>
  </si>
  <si>
    <t>6 lb Balsa x 1/16"</t>
  </si>
  <si>
    <t>Micafilm</t>
  </si>
  <si>
    <t>Monokote</t>
  </si>
  <si>
    <t>Red</t>
  </si>
  <si>
    <t>Econokote</t>
  </si>
  <si>
    <t>White</t>
  </si>
  <si>
    <t>Clear</t>
  </si>
  <si>
    <t>Trans Red</t>
  </si>
  <si>
    <t>Litespan</t>
  </si>
  <si>
    <t>White (w no adhesive)</t>
  </si>
  <si>
    <t>Red (w no adhesive)</t>
  </si>
  <si>
    <t>Ultracote Lite</t>
  </si>
  <si>
    <t>Airspan</t>
  </si>
  <si>
    <t>Red (with no adhesive)</t>
  </si>
  <si>
    <t>Measurements by Joel A. Foner  10/97-1/98</t>
  </si>
  <si>
    <t>Notes:</t>
  </si>
  <si>
    <t>Samples were weighed using an Ohaus beam balance (0.01 gm accuracy)</t>
  </si>
  <si>
    <t>Balsa weights weights were calculated based on the listed density (lb / cu ft)</t>
  </si>
  <si>
    <t xml:space="preserve">    (6 lb / cu ft = 1.575 gm / cu in, 4 lb / cu ft = 1.05 gm / cu in)</t>
  </si>
  <si>
    <t>Manufacturer</t>
  </si>
  <si>
    <t>grams per</t>
  </si>
  <si>
    <t>Bubble Wrap</t>
  </si>
  <si>
    <t>1/4" cell Staples brand</t>
  </si>
  <si>
    <t>Balsa</t>
  </si>
  <si>
    <t>Coverings and Covering Adhesives</t>
  </si>
  <si>
    <t>Plywood</t>
  </si>
  <si>
    <t>Foam and Bubble Wrap</t>
  </si>
  <si>
    <t>Notes/Color</t>
  </si>
  <si>
    <t>calculated from density</t>
  </si>
  <si>
    <t>4 lb Balsa x 1/16"</t>
  </si>
  <si>
    <t>Trans Red (w no adhesive)</t>
  </si>
  <si>
    <t>Clear/White (w no adhesive)</t>
  </si>
  <si>
    <t>*** Micafilm requires an adhesive, which is not included in these measurements</t>
  </si>
  <si>
    <t>NOTE:  This is light contest balsa - hobby store or kit stock may be up to 12-18 lb/cu ft!!!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</si>
</sst>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0.00\ \x"/>
    <numFmt numFmtId="168" formatCode="0.0#\ \x"/>
    <numFmt numFmtId="169" formatCode="0.00\x"/>
    <numFmt numFmtId="170" formatCode="0.0\x"/>
    <numFmt numFmtId="171" formatCode="#,##0.00000"/>
    <numFmt numFmtId="172" formatCode="#,##0.000000"/>
    <numFmt numFmtId="173" formatCode="#,##0.0000000"/>
    <numFmt numFmtId="174" formatCode="0.000"/>
  </numFmts>
  <fonts count="4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170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horizontal="right" wrapText="1"/>
    </xf>
    <xf numFmtId="170" fontId="0" fillId="0" borderId="4" xfId="0" applyNumberFormat="1" applyFont="1" applyBorder="1" applyAlignment="1">
      <alignment horizontal="right"/>
    </xf>
    <xf numFmtId="174" fontId="0" fillId="0" borderId="4" xfId="0" applyNumberFormat="1" applyBorder="1" applyAlignment="1">
      <alignment horizontal="right"/>
    </xf>
    <xf numFmtId="171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6.00390625" style="22" customWidth="1"/>
    <col min="2" max="2" width="22.140625" style="22" customWidth="1"/>
    <col min="3" max="3" width="7.7109375" style="23" customWidth="1"/>
    <col min="4" max="4" width="8.28125" style="24" customWidth="1"/>
    <col min="5" max="5" width="7.7109375" style="24" customWidth="1"/>
    <col min="6" max="6" width="8.7109375" style="24" customWidth="1"/>
    <col min="7" max="7" width="7.7109375" style="25" customWidth="1"/>
    <col min="8" max="8" width="7.7109375" style="26" customWidth="1"/>
    <col min="9" max="9" width="7.7109375" style="23" customWidth="1"/>
    <col min="10" max="12" width="11.140625" style="12" customWidth="1"/>
    <col min="13" max="16384" width="9.140625" style="12" customWidth="1"/>
  </cols>
  <sheetData>
    <row r="1" spans="1:9" s="3" customFormat="1" ht="36.75" customHeight="1">
      <c r="A1" s="31" t="s">
        <v>0</v>
      </c>
      <c r="B1" s="32" t="s">
        <v>46</v>
      </c>
      <c r="C1" s="27" t="s">
        <v>1</v>
      </c>
      <c r="D1" s="28" t="s">
        <v>2</v>
      </c>
      <c r="E1" s="28" t="s">
        <v>3</v>
      </c>
      <c r="F1" s="28" t="s">
        <v>4</v>
      </c>
      <c r="G1" s="29" t="s">
        <v>5</v>
      </c>
      <c r="H1" s="30" t="s">
        <v>6</v>
      </c>
      <c r="I1" s="27" t="s">
        <v>7</v>
      </c>
    </row>
    <row r="2" spans="1:9" s="2" customFormat="1" ht="18.75" customHeight="1">
      <c r="A2" s="4" t="s">
        <v>44</v>
      </c>
      <c r="B2" s="5"/>
      <c r="C2" s="6"/>
      <c r="D2" s="7"/>
      <c r="E2" s="7"/>
      <c r="F2" s="7"/>
      <c r="G2" s="8"/>
      <c r="H2" s="9"/>
      <c r="I2" s="6"/>
    </row>
    <row r="3" spans="1:9" s="2" customFormat="1" ht="12.75">
      <c r="A3" s="33" t="s">
        <v>8</v>
      </c>
      <c r="B3" s="33" t="s">
        <v>9</v>
      </c>
      <c r="C3" s="34">
        <v>421</v>
      </c>
      <c r="D3" s="35">
        <f aca="true" t="shared" si="0" ref="D3:D17">C3/Reference_Low_Weight</f>
        <v>200.47619047619048</v>
      </c>
      <c r="E3" s="36">
        <f>C3/144</f>
        <v>2.923611111111111</v>
      </c>
      <c r="F3" s="37">
        <f>(C3/28.3505)/144</f>
        <v>0.10312379362307936</v>
      </c>
      <c r="G3" s="38">
        <f>C3/28.3505</f>
        <v>14.849826281723427</v>
      </c>
      <c r="H3" s="39">
        <f>C3*9</f>
        <v>3789</v>
      </c>
      <c r="I3" s="40">
        <f>G3*9</f>
        <v>133.64843653551085</v>
      </c>
    </row>
    <row r="4" spans="1:9" s="2" customFormat="1" ht="12.75">
      <c r="A4" s="33" t="s">
        <v>10</v>
      </c>
      <c r="B4" s="33" t="s">
        <v>9</v>
      </c>
      <c r="C4" s="34">
        <v>194.68</v>
      </c>
      <c r="D4" s="35">
        <f t="shared" si="0"/>
        <v>92.70476190476191</v>
      </c>
      <c r="E4" s="36">
        <f>C4/144</f>
        <v>1.3519444444444444</v>
      </c>
      <c r="F4" s="37">
        <f>(C4/28.3505)/144</f>
        <v>0.04768679368774605</v>
      </c>
      <c r="G4" s="38">
        <f>C4/28.3505</f>
        <v>6.866898291035431</v>
      </c>
      <c r="H4" s="39">
        <f>C4*9</f>
        <v>1752.1200000000001</v>
      </c>
      <c r="I4" s="40">
        <f>G4*9</f>
        <v>61.80208461931888</v>
      </c>
    </row>
    <row r="5" spans="1:9" s="2" customFormat="1" ht="12.75">
      <c r="A5" s="33" t="s">
        <v>12</v>
      </c>
      <c r="B5" s="33" t="s">
        <v>9</v>
      </c>
      <c r="C5" s="34">
        <v>98.41</v>
      </c>
      <c r="D5" s="35">
        <f t="shared" si="0"/>
        <v>46.86190476190476</v>
      </c>
      <c r="E5" s="36">
        <f>C5/144</f>
        <v>0.6834027777777778</v>
      </c>
      <c r="F5" s="37">
        <f>(C5/28.3505)/144</f>
        <v>0.024105492946430496</v>
      </c>
      <c r="G5" s="38">
        <f>C5/28.3505</f>
        <v>3.4711909842859914</v>
      </c>
      <c r="H5" s="39">
        <f>C5*9</f>
        <v>885.6899999999999</v>
      </c>
      <c r="I5" s="40">
        <f>G5*9</f>
        <v>31.24071885857392</v>
      </c>
    </row>
    <row r="6" spans="1:9" s="2" customFormat="1" ht="12.75">
      <c r="A6" s="33" t="s">
        <v>14</v>
      </c>
      <c r="B6" s="33" t="s">
        <v>9</v>
      </c>
      <c r="C6" s="34">
        <v>60.5</v>
      </c>
      <c r="D6" s="35">
        <f t="shared" si="0"/>
        <v>28.809523809523807</v>
      </c>
      <c r="E6" s="36">
        <f>C6/144</f>
        <v>0.4201388888888889</v>
      </c>
      <c r="F6" s="37">
        <f>(C6/28.3505)/144</f>
        <v>0.014819452527782186</v>
      </c>
      <c r="G6" s="38">
        <f>C6/28.3505</f>
        <v>2.134001164000635</v>
      </c>
      <c r="H6" s="39">
        <f>C6*9</f>
        <v>544.5</v>
      </c>
      <c r="I6" s="40">
        <f>G6*9</f>
        <v>19.206010476005716</v>
      </c>
    </row>
    <row r="7" spans="1:9" ht="18.75" customHeight="1">
      <c r="A7" s="10" t="s">
        <v>45</v>
      </c>
      <c r="B7" s="11"/>
      <c r="C7" s="11"/>
      <c r="D7" s="11"/>
      <c r="E7" s="11"/>
      <c r="F7" s="11"/>
      <c r="G7" s="11"/>
      <c r="H7" s="11"/>
      <c r="I7" s="11"/>
    </row>
    <row r="8" spans="1:9" s="2" customFormat="1" ht="12.75">
      <c r="A8" s="33" t="s">
        <v>11</v>
      </c>
      <c r="B8" s="33"/>
      <c r="C8" s="34">
        <v>105</v>
      </c>
      <c r="D8" s="35">
        <f t="shared" si="0"/>
        <v>50</v>
      </c>
      <c r="E8" s="36">
        <f>C8/144</f>
        <v>0.7291666666666666</v>
      </c>
      <c r="F8" s="37">
        <f>(C8/28.3505)/144</f>
        <v>0.02571971099863024</v>
      </c>
      <c r="G8" s="38">
        <f>C8/28.3505</f>
        <v>3.7036383838027547</v>
      </c>
      <c r="H8" s="39">
        <f>C8*9</f>
        <v>945</v>
      </c>
      <c r="I8" s="40">
        <f>G8*9</f>
        <v>33.33274545422479</v>
      </c>
    </row>
    <row r="9" spans="1:9" s="2" customFormat="1" ht="12.75">
      <c r="A9" s="33" t="s">
        <v>13</v>
      </c>
      <c r="B9" s="33"/>
      <c r="C9" s="34">
        <v>85.82</v>
      </c>
      <c r="D9" s="35">
        <f t="shared" si="0"/>
        <v>40.86666666666666</v>
      </c>
      <c r="E9" s="36">
        <f>C9/144</f>
        <v>0.5959722222222221</v>
      </c>
      <c r="F9" s="37">
        <f>(C9/28.3505)/144</f>
        <v>0.02102157712288045</v>
      </c>
      <c r="G9" s="38">
        <f>C9/28.3505</f>
        <v>3.0271071056947845</v>
      </c>
      <c r="H9" s="39">
        <f>C9*9</f>
        <v>772.3799999999999</v>
      </c>
      <c r="I9" s="40">
        <f>G9*9</f>
        <v>27.24396395125306</v>
      </c>
    </row>
    <row r="10" spans="1:9" s="2" customFormat="1" ht="12.75">
      <c r="A10" s="33" t="s">
        <v>40</v>
      </c>
      <c r="B10" s="33" t="s">
        <v>41</v>
      </c>
      <c r="C10" s="34">
        <v>4.25</v>
      </c>
      <c r="D10" s="35">
        <f t="shared" si="0"/>
        <v>2.0238095238095237</v>
      </c>
      <c r="E10" s="36">
        <f>C10/144</f>
        <v>0.029513888888888888</v>
      </c>
      <c r="F10" s="37">
        <f>(C10/28.3505)/144</f>
        <v>0.0010410359213731289</v>
      </c>
      <c r="G10" s="38">
        <f>C10/28.3505</f>
        <v>0.14990917267773055</v>
      </c>
      <c r="H10" s="39">
        <f>C10*9</f>
        <v>38.25</v>
      </c>
      <c r="I10" s="40">
        <f>G10*9</f>
        <v>1.349182554099575</v>
      </c>
    </row>
    <row r="11" spans="1:9" s="2" customFormat="1" ht="18.75" customHeight="1">
      <c r="A11" s="13" t="s">
        <v>42</v>
      </c>
      <c r="B11" s="4" t="s">
        <v>52</v>
      </c>
      <c r="C11" s="6"/>
      <c r="D11" s="14"/>
      <c r="E11" s="15"/>
      <c r="F11" s="16"/>
      <c r="G11" s="17"/>
      <c r="H11" s="18"/>
      <c r="I11" s="19"/>
    </row>
    <row r="12" spans="1:9" s="2" customFormat="1" ht="12.75">
      <c r="A12" s="33" t="s">
        <v>15</v>
      </c>
      <c r="B12" s="41" t="s">
        <v>47</v>
      </c>
      <c r="C12" s="34">
        <f>1.575*36</f>
        <v>56.699999999999996</v>
      </c>
      <c r="D12" s="35">
        <f t="shared" si="0"/>
        <v>26.999999999999996</v>
      </c>
      <c r="E12" s="36">
        <f aca="true" t="shared" si="1" ref="E12:E17">C12/144</f>
        <v>0.39375</v>
      </c>
      <c r="F12" s="37">
        <f aca="true" t="shared" si="2" ref="F12:F17">(C12/28.3505)/144</f>
        <v>0.01388864393926033</v>
      </c>
      <c r="G12" s="38">
        <f aca="true" t="shared" si="3" ref="G12:G17">C12/28.3505</f>
        <v>1.9999647272534875</v>
      </c>
      <c r="H12" s="39">
        <f aca="true" t="shared" si="4" ref="H12:H17">C12*9</f>
        <v>510.29999999999995</v>
      </c>
      <c r="I12" s="40">
        <f aca="true" t="shared" si="5" ref="I12:I17">G12*9</f>
        <v>17.999682545281388</v>
      </c>
    </row>
    <row r="13" spans="1:9" s="2" customFormat="1" ht="12.75">
      <c r="A13" s="33" t="s">
        <v>16</v>
      </c>
      <c r="B13" s="41" t="s">
        <v>47</v>
      </c>
      <c r="C13" s="34">
        <f>1.05*36</f>
        <v>37.800000000000004</v>
      </c>
      <c r="D13" s="35">
        <f t="shared" si="0"/>
        <v>18</v>
      </c>
      <c r="E13" s="36">
        <f t="shared" si="1"/>
        <v>0.2625</v>
      </c>
      <c r="F13" s="37">
        <f t="shared" si="2"/>
        <v>0.009259095959506889</v>
      </c>
      <c r="G13" s="38">
        <f t="shared" si="3"/>
        <v>1.333309818168992</v>
      </c>
      <c r="H13" s="39">
        <f t="shared" si="4"/>
        <v>340.20000000000005</v>
      </c>
      <c r="I13" s="40">
        <f t="shared" si="5"/>
        <v>11.999788363520928</v>
      </c>
    </row>
    <row r="14" spans="1:9" s="2" customFormat="1" ht="12.75">
      <c r="A14" s="33" t="s">
        <v>17</v>
      </c>
      <c r="B14" s="41" t="s">
        <v>47</v>
      </c>
      <c r="C14" s="34">
        <f>1.575*18</f>
        <v>28.349999999999998</v>
      </c>
      <c r="D14" s="35">
        <f t="shared" si="0"/>
        <v>13.499999999999998</v>
      </c>
      <c r="E14" s="36">
        <f t="shared" si="1"/>
        <v>0.196875</v>
      </c>
      <c r="F14" s="37">
        <f t="shared" si="2"/>
        <v>0.006944321969630165</v>
      </c>
      <c r="G14" s="38">
        <f t="shared" si="3"/>
        <v>0.9999823636267438</v>
      </c>
      <c r="H14" s="39">
        <f t="shared" si="4"/>
        <v>255.14999999999998</v>
      </c>
      <c r="I14" s="40">
        <f t="shared" si="5"/>
        <v>8.999841272640694</v>
      </c>
    </row>
    <row r="15" spans="1:9" s="2" customFormat="1" ht="12.75">
      <c r="A15" s="33" t="s">
        <v>18</v>
      </c>
      <c r="B15" s="41" t="s">
        <v>47</v>
      </c>
      <c r="C15" s="34">
        <f>1.05*18</f>
        <v>18.900000000000002</v>
      </c>
      <c r="D15" s="35">
        <f t="shared" si="0"/>
        <v>9</v>
      </c>
      <c r="E15" s="36">
        <f t="shared" si="1"/>
        <v>0.13125</v>
      </c>
      <c r="F15" s="37">
        <f t="shared" si="2"/>
        <v>0.0046295479797534445</v>
      </c>
      <c r="G15" s="38">
        <f t="shared" si="3"/>
        <v>0.666654909084496</v>
      </c>
      <c r="H15" s="39">
        <f t="shared" si="4"/>
        <v>170.10000000000002</v>
      </c>
      <c r="I15" s="40">
        <f t="shared" si="5"/>
        <v>5.999894181760464</v>
      </c>
    </row>
    <row r="16" spans="1:9" s="2" customFormat="1" ht="12.75">
      <c r="A16" s="33" t="s">
        <v>19</v>
      </c>
      <c r="B16" s="41" t="s">
        <v>47</v>
      </c>
      <c r="C16" s="34">
        <f>1.575*9</f>
        <v>14.174999999999999</v>
      </c>
      <c r="D16" s="35">
        <f t="shared" si="0"/>
        <v>6.749999999999999</v>
      </c>
      <c r="E16" s="36">
        <f t="shared" si="1"/>
        <v>0.0984375</v>
      </c>
      <c r="F16" s="37">
        <f t="shared" si="2"/>
        <v>0.0034721609848150825</v>
      </c>
      <c r="G16" s="38">
        <f t="shared" si="3"/>
        <v>0.4999911818133719</v>
      </c>
      <c r="H16" s="39">
        <f t="shared" si="4"/>
        <v>127.57499999999999</v>
      </c>
      <c r="I16" s="40">
        <f t="shared" si="5"/>
        <v>4.499920636320347</v>
      </c>
    </row>
    <row r="17" spans="1:9" s="2" customFormat="1" ht="12.75">
      <c r="A17" s="33" t="s">
        <v>48</v>
      </c>
      <c r="B17" s="41" t="s">
        <v>47</v>
      </c>
      <c r="C17" s="34">
        <f>1.05*9</f>
        <v>9.450000000000001</v>
      </c>
      <c r="D17" s="35">
        <f t="shared" si="0"/>
        <v>4.5</v>
      </c>
      <c r="E17" s="36">
        <f t="shared" si="1"/>
        <v>0.065625</v>
      </c>
      <c r="F17" s="37">
        <f t="shared" si="2"/>
        <v>0.0023147739898767223</v>
      </c>
      <c r="G17" s="38">
        <f t="shared" si="3"/>
        <v>0.333327454542248</v>
      </c>
      <c r="H17" s="39">
        <f t="shared" si="4"/>
        <v>85.05000000000001</v>
      </c>
      <c r="I17" s="40">
        <f t="shared" si="5"/>
        <v>2.999947090880232</v>
      </c>
    </row>
    <row r="18" spans="1:9" s="2" customFormat="1" ht="18.75" customHeight="1">
      <c r="A18" s="4" t="s">
        <v>43</v>
      </c>
      <c r="B18" s="5"/>
      <c r="C18" s="6"/>
      <c r="D18" s="14"/>
      <c r="E18" s="15"/>
      <c r="F18" s="16"/>
      <c r="G18" s="17"/>
      <c r="H18" s="18"/>
      <c r="I18" s="19"/>
    </row>
    <row r="19" spans="1:9" ht="12.75">
      <c r="A19" s="42" t="s">
        <v>21</v>
      </c>
      <c r="B19" s="42" t="s">
        <v>22</v>
      </c>
      <c r="C19" s="40">
        <v>7.4</v>
      </c>
      <c r="D19" s="35">
        <f aca="true" t="shared" si="6" ref="D19:D29">C19/Reference_Low_Weight</f>
        <v>3.5238095238095237</v>
      </c>
      <c r="E19" s="36">
        <f aca="true" t="shared" si="7" ref="E19:E29">C19/144</f>
        <v>0.051388888888888894</v>
      </c>
      <c r="F19" s="37">
        <f aca="true" t="shared" si="8" ref="F19:F26">(C19/28.3505)/144</f>
        <v>0.0018126272513320362</v>
      </c>
      <c r="G19" s="38">
        <f aca="true" t="shared" si="9" ref="G19:G26">C19/28.3505</f>
        <v>0.2610183241918132</v>
      </c>
      <c r="H19" s="39">
        <f aca="true" t="shared" si="10" ref="H19:H26">C19*9</f>
        <v>66.60000000000001</v>
      </c>
      <c r="I19" s="40">
        <f aca="true" t="shared" si="11" ref="I19:I26">G19*9</f>
        <v>2.349164917726319</v>
      </c>
    </row>
    <row r="20" spans="1:9" ht="12.75">
      <c r="A20" s="42" t="s">
        <v>23</v>
      </c>
      <c r="B20" s="42" t="s">
        <v>24</v>
      </c>
      <c r="C20" s="40">
        <v>6.75</v>
      </c>
      <c r="D20" s="35">
        <f t="shared" si="6"/>
        <v>3.214285714285714</v>
      </c>
      <c r="E20" s="36">
        <f t="shared" si="7"/>
        <v>0.046875</v>
      </c>
      <c r="F20" s="37">
        <f t="shared" si="8"/>
        <v>0.001653409992769087</v>
      </c>
      <c r="G20" s="38">
        <f t="shared" si="9"/>
        <v>0.23809103895874853</v>
      </c>
      <c r="H20" s="39">
        <f t="shared" si="10"/>
        <v>60.75</v>
      </c>
      <c r="I20" s="40">
        <f t="shared" si="11"/>
        <v>2.142819350628737</v>
      </c>
    </row>
    <row r="21" spans="1:9" ht="12.75">
      <c r="A21" s="42" t="s">
        <v>21</v>
      </c>
      <c r="B21" s="42" t="s">
        <v>25</v>
      </c>
      <c r="C21" s="40">
        <v>6</v>
      </c>
      <c r="D21" s="35">
        <f t="shared" si="6"/>
        <v>2.857142857142857</v>
      </c>
      <c r="E21" s="36">
        <f t="shared" si="7"/>
        <v>0.041666666666666664</v>
      </c>
      <c r="F21" s="37">
        <f t="shared" si="8"/>
        <v>0.0014696977713502994</v>
      </c>
      <c r="G21" s="38">
        <f t="shared" si="9"/>
        <v>0.21163647907444313</v>
      </c>
      <c r="H21" s="39">
        <f t="shared" si="10"/>
        <v>54</v>
      </c>
      <c r="I21" s="40">
        <f t="shared" si="11"/>
        <v>1.9047283116699882</v>
      </c>
    </row>
    <row r="22" spans="1:9" ht="12.75">
      <c r="A22" s="42" t="s">
        <v>21</v>
      </c>
      <c r="B22" s="42" t="s">
        <v>26</v>
      </c>
      <c r="C22" s="40">
        <v>5.75</v>
      </c>
      <c r="D22" s="35">
        <f t="shared" si="6"/>
        <v>2.738095238095238</v>
      </c>
      <c r="E22" s="36">
        <f t="shared" si="7"/>
        <v>0.03993055555555555</v>
      </c>
      <c r="F22" s="37">
        <f t="shared" si="8"/>
        <v>0.0014084603642107037</v>
      </c>
      <c r="G22" s="38">
        <f t="shared" si="9"/>
        <v>0.20281829244634134</v>
      </c>
      <c r="H22" s="39">
        <f t="shared" si="10"/>
        <v>51.75</v>
      </c>
      <c r="I22" s="40">
        <f t="shared" si="11"/>
        <v>1.825364632017072</v>
      </c>
    </row>
    <row r="23" spans="1:9" ht="12.75">
      <c r="A23" s="42" t="s">
        <v>27</v>
      </c>
      <c r="B23" s="42" t="s">
        <v>28</v>
      </c>
      <c r="C23" s="40">
        <v>5.75</v>
      </c>
      <c r="D23" s="35">
        <f t="shared" si="6"/>
        <v>2.738095238095238</v>
      </c>
      <c r="E23" s="36">
        <f t="shared" si="7"/>
        <v>0.03993055555555555</v>
      </c>
      <c r="F23" s="37">
        <f>(C23/28.3505)/144</f>
        <v>0.0014084603642107037</v>
      </c>
      <c r="G23" s="38">
        <f>C23/28.3505</f>
        <v>0.20281829244634134</v>
      </c>
      <c r="H23" s="39">
        <f>C23*9</f>
        <v>51.75</v>
      </c>
      <c r="I23" s="40">
        <f>G23*9</f>
        <v>1.825364632017072</v>
      </c>
    </row>
    <row r="24" spans="1:9" ht="12.75">
      <c r="A24" s="42" t="s">
        <v>27</v>
      </c>
      <c r="B24" s="42" t="s">
        <v>29</v>
      </c>
      <c r="C24" s="40">
        <v>4.75</v>
      </c>
      <c r="D24" s="35">
        <f t="shared" si="6"/>
        <v>2.261904761904762</v>
      </c>
      <c r="E24" s="36">
        <f t="shared" si="7"/>
        <v>0.03298611111111111</v>
      </c>
      <c r="F24" s="37">
        <f>(C24/28.3505)/144</f>
        <v>0.0011635107356523205</v>
      </c>
      <c r="G24" s="38">
        <f>C24/28.3505</f>
        <v>0.16754554593393414</v>
      </c>
      <c r="H24" s="39">
        <f>C24*9</f>
        <v>42.75</v>
      </c>
      <c r="I24" s="40">
        <f>G24*9</f>
        <v>1.5079099134054073</v>
      </c>
    </row>
    <row r="25" spans="1:9" ht="25.5">
      <c r="A25" s="42" t="s">
        <v>20</v>
      </c>
      <c r="B25" s="42" t="s">
        <v>49</v>
      </c>
      <c r="C25" s="40">
        <v>4.25</v>
      </c>
      <c r="D25" s="35">
        <f t="shared" si="6"/>
        <v>2.0238095238095237</v>
      </c>
      <c r="E25" s="36">
        <f t="shared" si="7"/>
        <v>0.029513888888888888</v>
      </c>
      <c r="F25" s="37">
        <f t="shared" si="8"/>
        <v>0.0010410359213731289</v>
      </c>
      <c r="G25" s="38">
        <f t="shared" si="9"/>
        <v>0.14990917267773055</v>
      </c>
      <c r="H25" s="39">
        <f t="shared" si="10"/>
        <v>38.25</v>
      </c>
      <c r="I25" s="40">
        <f t="shared" si="11"/>
        <v>1.349182554099575</v>
      </c>
    </row>
    <row r="26" spans="1:9" ht="12.75">
      <c r="A26" s="42" t="s">
        <v>30</v>
      </c>
      <c r="B26" s="42" t="s">
        <v>25</v>
      </c>
      <c r="C26" s="40">
        <v>3.75</v>
      </c>
      <c r="D26" s="35">
        <f t="shared" si="6"/>
        <v>1.7857142857142856</v>
      </c>
      <c r="E26" s="36">
        <f t="shared" si="7"/>
        <v>0.026041666666666668</v>
      </c>
      <c r="F26" s="37">
        <f t="shared" si="8"/>
        <v>0.0009185611070939372</v>
      </c>
      <c r="G26" s="38">
        <f t="shared" si="9"/>
        <v>0.13227279942152695</v>
      </c>
      <c r="H26" s="39">
        <f t="shared" si="10"/>
        <v>33.75</v>
      </c>
      <c r="I26" s="40">
        <f t="shared" si="11"/>
        <v>1.1904551947937425</v>
      </c>
    </row>
    <row r="27" spans="1:9" ht="12.75">
      <c r="A27" s="42" t="s">
        <v>31</v>
      </c>
      <c r="B27" s="42" t="s">
        <v>32</v>
      </c>
      <c r="C27" s="40">
        <v>2.3</v>
      </c>
      <c r="D27" s="35">
        <f t="shared" si="6"/>
        <v>1.0952380952380951</v>
      </c>
      <c r="E27" s="36">
        <f t="shared" si="7"/>
        <v>0.01597222222222222</v>
      </c>
      <c r="F27" s="37">
        <f>(C27/28.3505)/144</f>
        <v>0.0005633841456842814</v>
      </c>
      <c r="G27" s="38">
        <f>C27/28.3505</f>
        <v>0.08112731697853652</v>
      </c>
      <c r="H27" s="39">
        <f>C27*9</f>
        <v>20.7</v>
      </c>
      <c r="I27" s="40">
        <f>G27*9</f>
        <v>0.7301458528068286</v>
      </c>
    </row>
    <row r="28" spans="1:9" ht="25.5">
      <c r="A28" s="42" t="s">
        <v>20</v>
      </c>
      <c r="B28" s="42" t="s">
        <v>50</v>
      </c>
      <c r="C28" s="40">
        <v>2.25</v>
      </c>
      <c r="D28" s="35">
        <f t="shared" si="6"/>
        <v>1.0714285714285714</v>
      </c>
      <c r="E28" s="36">
        <f t="shared" si="7"/>
        <v>0.015625</v>
      </c>
      <c r="F28" s="37">
        <f>(C28/28.3505)/144</f>
        <v>0.0005511366642563623</v>
      </c>
      <c r="G28" s="38">
        <f>C28/28.3505</f>
        <v>0.07936367965291617</v>
      </c>
      <c r="H28" s="39">
        <f>C28*9</f>
        <v>20.25</v>
      </c>
      <c r="I28" s="40">
        <f>G28*9</f>
        <v>0.7142731168762455</v>
      </c>
    </row>
    <row r="29" spans="1:9" ht="12.75">
      <c r="A29" s="42" t="s">
        <v>31</v>
      </c>
      <c r="B29" s="42" t="s">
        <v>28</v>
      </c>
      <c r="C29" s="40">
        <v>2.1</v>
      </c>
      <c r="D29" s="35">
        <f t="shared" si="6"/>
        <v>1</v>
      </c>
      <c r="E29" s="36">
        <f t="shared" si="7"/>
        <v>0.014583333333333334</v>
      </c>
      <c r="F29" s="37">
        <f>(C29/28.3505)/144</f>
        <v>0.0005143942199726049</v>
      </c>
      <c r="G29" s="38">
        <f>C29/28.3505</f>
        <v>0.0740727676760551</v>
      </c>
      <c r="H29" s="39">
        <f>C29*9</f>
        <v>18.900000000000002</v>
      </c>
      <c r="I29" s="40">
        <f>G29*9</f>
        <v>0.6666549090844959</v>
      </c>
    </row>
    <row r="30" spans="1:9" ht="12.75">
      <c r="A30" s="20"/>
      <c r="B30" s="20"/>
      <c r="C30" s="19"/>
      <c r="D30" s="14"/>
      <c r="E30" s="16"/>
      <c r="F30" s="16"/>
      <c r="G30" s="17"/>
      <c r="H30" s="18"/>
      <c r="I30" s="19"/>
    </row>
    <row r="31" ht="12.75">
      <c r="A31" s="21" t="s">
        <v>33</v>
      </c>
    </row>
    <row r="32" ht="12.75">
      <c r="A32" s="21"/>
    </row>
    <row r="33" spans="1:2" ht="12.75">
      <c r="A33" s="22" t="s">
        <v>34</v>
      </c>
      <c r="B33" s="21" t="s">
        <v>35</v>
      </c>
    </row>
    <row r="34" ht="12.75">
      <c r="B34" s="21" t="s">
        <v>36</v>
      </c>
    </row>
    <row r="35" ht="12.75">
      <c r="B35" s="21" t="s">
        <v>37</v>
      </c>
    </row>
    <row r="36" ht="12.75">
      <c r="B36" s="21" t="s">
        <v>51</v>
      </c>
    </row>
  </sheetData>
  <printOptions/>
  <pageMargins left="0.75" right="0.5" top="0.75" bottom="0.5" header="0.5" footer="0.5"/>
  <pageSetup horizontalDpi="600" verticalDpi="600" orientation="portrait" r:id="rId1"/>
  <headerFooter alignWithMargins="0">
    <oddHeader>&amp;L&amp;"Arial,Bold Italic"&amp;12Sheet and Covering Material Weights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2" sqref="C2"/>
    </sheetView>
  </sheetViews>
  <sheetFormatPr defaultColWidth="9.140625" defaultRowHeight="12.75"/>
  <cols>
    <col min="1" max="2" width="18.140625" style="0" customWidth="1"/>
    <col min="3" max="3" width="10.140625" style="0" customWidth="1"/>
  </cols>
  <sheetData>
    <row r="1" spans="1:3" s="1" customFormat="1" ht="12.75">
      <c r="A1" s="1" t="s">
        <v>38</v>
      </c>
      <c r="B1" s="1" t="s">
        <v>0</v>
      </c>
      <c r="C1" s="1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B5" sqref="B5"/>
    </sheetView>
  </sheetViews>
  <sheetFormatPr defaultColWidth="9.140625" defaultRowHeight="12.75"/>
  <cols>
    <col min="1" max="2" width="19.8515625" style="0" customWidth="1"/>
    <col min="3" max="3" width="10.140625" style="0" customWidth="1"/>
  </cols>
  <sheetData>
    <row r="1" spans="1:3" s="1" customFormat="1" ht="12.75">
      <c r="A1" s="1" t="s">
        <v>38</v>
      </c>
      <c r="B1" s="1" t="s">
        <v>0</v>
      </c>
      <c r="C1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A. Foner</dc:creator>
  <cp:keywords/>
  <dc:description/>
  <cp:lastModifiedBy>Joel A. Foner</cp:lastModifiedBy>
  <cp:lastPrinted>1998-09-24T01:21:59Z</cp:lastPrinted>
  <dcterms:created xsi:type="dcterms:W3CDTF">1998-01-03T01:32:11Z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